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 s="1"/>
  <c r="D21" i="1"/>
  <c r="D18" i="1"/>
  <c r="D16" i="1"/>
  <c r="D15" i="1"/>
  <c r="D14" i="1"/>
  <c r="D13" i="1"/>
  <c r="D11" i="1"/>
  <c r="D17" i="1" s="1"/>
  <c r="D27" i="1"/>
  <c r="D29" i="1"/>
  <c r="D20" i="1" l="1"/>
  <c r="D19" i="1" s="1"/>
  <c r="D12" i="1"/>
  <c r="D10" i="1"/>
  <c r="D9" i="1" s="1"/>
  <c r="D26" i="1"/>
  <c r="D8" i="1" l="1"/>
</calcChain>
</file>

<file path=xl/sharedStrings.xml><?xml version="1.0" encoding="utf-8"?>
<sst xmlns="http://schemas.openxmlformats.org/spreadsheetml/2006/main" count="47" uniqueCount="42">
  <si>
    <t>CỘNG HÒA XÃ HỘI CHỦ NGHĨA VIỆT NAM</t>
  </si>
  <si>
    <t>Độc lập - Tự do - Hạnh phúc</t>
  </si>
  <si>
    <t>Số TT</t>
  </si>
  <si>
    <t>Nội dung</t>
  </si>
  <si>
    <t>Diễn giải</t>
  </si>
  <si>
    <t>Ghi chú</t>
  </si>
  <si>
    <t>Biên chế thực có mặt</t>
  </si>
  <si>
    <t>Hệ số lương</t>
  </si>
  <si>
    <t>Phụ cấp chức vụ</t>
  </si>
  <si>
    <t>Phụ cấp trách nhiệm</t>
  </si>
  <si>
    <t>Hệ số phụ cấp</t>
  </si>
  <si>
    <t>Kinh phí hoạt động</t>
  </si>
  <si>
    <t>I</t>
  </si>
  <si>
    <t>II</t>
  </si>
  <si>
    <t>III</t>
  </si>
  <si>
    <t xml:space="preserve">       UBND HUYỆN PHÚ TÂN</t>
  </si>
  <si>
    <t>Số tiền (trđ)</t>
  </si>
  <si>
    <t>Lập biểu</t>
  </si>
  <si>
    <t>Biên chế chưa có mặt</t>
  </si>
  <si>
    <t>Hế số lương</t>
  </si>
  <si>
    <t>TỔNG CỘNG</t>
  </si>
  <si>
    <t>Các khoản đóng góp theo lương (23,5%)</t>
  </si>
  <si>
    <t>Các khoản mua sắm sửa chữa</t>
  </si>
  <si>
    <t>Chi mua sắm</t>
  </si>
  <si>
    <t>Chi sửa chữa</t>
  </si>
  <si>
    <t>DỰ TOÁN KINH PHÍ SỰ NGHIỆP GIÁO DỤC NĂM 2025</t>
  </si>
  <si>
    <t>HIỆU TRƯỞNG</t>
  </si>
  <si>
    <t>Lương</t>
  </si>
  <si>
    <t>TRƯỜNG MẪU GIÁO PHÚ AN</t>
  </si>
  <si>
    <t>(Phụ lục Kèm theo Công văn số 1173/PGDĐT-KT ngày 07/11/2024 của Phòng Giáo dục và Đào tạo)</t>
  </si>
  <si>
    <t>Phụ cấp thâm niên</t>
  </si>
  <si>
    <t>Phụ cấp ưu đãi</t>
  </si>
  <si>
    <t>Sửa la-phong 4 phòng điểm chính</t>
  </si>
  <si>
    <t>Camera giám sát</t>
  </si>
  <si>
    <t>Cải tạo hàng rào điểm phụ Mương Chùa</t>
  </si>
  <si>
    <t>Làm mái che tiền chế điểm chính</t>
  </si>
  <si>
    <t>Lắp nhựa trong chắn gió phía sau phòng học điểm chính</t>
  </si>
  <si>
    <t>Lăng bê 4 phòng học điểm chính</t>
  </si>
  <si>
    <t>Khung bảo vệ lưới B40 nhà ăn</t>
  </si>
  <si>
    <t>Phú An, ngày 13 tháng 11 năm 2024</t>
  </si>
  <si>
    <t>Thay mái tol dãy 4 phòng học điểm chính</t>
  </si>
  <si>
    <t>Cải tạo hế thống báo cháy điểm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</si>
</sst>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942975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38175" y="400050"/>
          <a:ext cx="914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2</xdr:row>
      <xdr:rowOff>9525</xdr:rowOff>
    </xdr:from>
    <xdr:to>
      <xdr:col>4</xdr:col>
      <xdr:colOff>704850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114800" y="390525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2" workbookViewId="0">
      <selection activeCell="F35" sqref="F35"/>
    </sheetView>
  </sheetViews>
  <sheetFormatPr defaultColWidth="9.1796875" defaultRowHeight="14" x14ac:dyDescent="0.35"/>
  <cols>
    <col min="1" max="1" width="6.54296875" style="2" customWidth="1"/>
    <col min="2" max="2" width="45.7265625" style="2" bestFit="1" customWidth="1"/>
    <col min="3" max="3" width="13.453125" style="2" customWidth="1"/>
    <col min="4" max="4" width="12.453125" style="2" customWidth="1"/>
    <col min="5" max="5" width="18.81640625" style="2" customWidth="1"/>
    <col min="6" max="16384" width="9.1796875" style="2"/>
  </cols>
  <sheetData>
    <row r="1" spans="1:5" x14ac:dyDescent="0.35">
      <c r="A1" s="2" t="s">
        <v>15</v>
      </c>
      <c r="C1" s="3" t="s">
        <v>0</v>
      </c>
      <c r="D1" s="3"/>
      <c r="E1" s="3"/>
    </row>
    <row r="2" spans="1:5" x14ac:dyDescent="0.35">
      <c r="A2" s="4" t="s">
        <v>28</v>
      </c>
      <c r="C2" s="3" t="s">
        <v>1</v>
      </c>
      <c r="D2" s="3"/>
      <c r="E2" s="3"/>
    </row>
    <row r="4" spans="1:5" x14ac:dyDescent="0.35">
      <c r="A4" s="3" t="s">
        <v>25</v>
      </c>
      <c r="B4" s="3"/>
      <c r="C4" s="3"/>
      <c r="D4" s="3"/>
      <c r="E4" s="3"/>
    </row>
    <row r="5" spans="1:5" x14ac:dyDescent="0.35">
      <c r="A5" s="5" t="s">
        <v>29</v>
      </c>
      <c r="B5" s="5"/>
      <c r="C5" s="5"/>
      <c r="D5" s="5"/>
      <c r="E5" s="5"/>
    </row>
    <row r="7" spans="1:5" ht="26.25" customHeight="1" x14ac:dyDescent="0.35">
      <c r="A7" s="1" t="s">
        <v>2</v>
      </c>
      <c r="B7" s="1" t="s">
        <v>3</v>
      </c>
      <c r="C7" s="1" t="s">
        <v>4</v>
      </c>
      <c r="D7" s="1" t="s">
        <v>16</v>
      </c>
      <c r="E7" s="1" t="s">
        <v>5</v>
      </c>
    </row>
    <row r="8" spans="1:5" ht="18" customHeight="1" x14ac:dyDescent="0.35">
      <c r="A8" s="6"/>
      <c r="B8" s="6" t="s">
        <v>20</v>
      </c>
      <c r="C8" s="7"/>
      <c r="D8" s="8">
        <f>D9+D19+D26</f>
        <v>3000.8269273199994</v>
      </c>
      <c r="E8" s="9"/>
    </row>
    <row r="9" spans="1:5" ht="18" customHeight="1" x14ac:dyDescent="0.35">
      <c r="A9" s="6" t="s">
        <v>12</v>
      </c>
      <c r="B9" s="7" t="s">
        <v>6</v>
      </c>
      <c r="C9" s="7">
        <v>13</v>
      </c>
      <c r="D9" s="8">
        <f>D10+D18</f>
        <v>2127.0369433199994</v>
      </c>
      <c r="E9" s="9"/>
    </row>
    <row r="10" spans="1:5" ht="18" customHeight="1" x14ac:dyDescent="0.35">
      <c r="A10" s="6"/>
      <c r="B10" s="7" t="s">
        <v>27</v>
      </c>
      <c r="C10" s="7"/>
      <c r="D10" s="10">
        <f>D11+D12+D17</f>
        <v>1889.0291113199996</v>
      </c>
      <c r="E10" s="9"/>
    </row>
    <row r="11" spans="1:5" ht="18" customHeight="1" x14ac:dyDescent="0.35">
      <c r="A11" s="11">
        <v>1</v>
      </c>
      <c r="B11" s="9" t="s">
        <v>7</v>
      </c>
      <c r="C11" s="12"/>
      <c r="D11" s="13">
        <f>38.62*2.34*12</f>
        <v>1084.4495999999999</v>
      </c>
      <c r="E11" s="9"/>
    </row>
    <row r="12" spans="1:5" ht="18" customHeight="1" x14ac:dyDescent="0.35">
      <c r="A12" s="11">
        <v>2</v>
      </c>
      <c r="B12" s="9" t="s">
        <v>10</v>
      </c>
      <c r="C12" s="12"/>
      <c r="D12" s="13">
        <f>SUM(D13:D16)</f>
        <v>509.05951199999993</v>
      </c>
      <c r="E12" s="9"/>
    </row>
    <row r="13" spans="1:5" ht="18" customHeight="1" x14ac:dyDescent="0.35">
      <c r="A13" s="11"/>
      <c r="B13" s="9" t="s">
        <v>8</v>
      </c>
      <c r="C13" s="12"/>
      <c r="D13" s="13">
        <f>1.2*2.34*12</f>
        <v>33.695999999999998</v>
      </c>
      <c r="E13" s="9"/>
    </row>
    <row r="14" spans="1:5" ht="18" customHeight="1" x14ac:dyDescent="0.35">
      <c r="A14" s="11"/>
      <c r="B14" s="9" t="s">
        <v>9</v>
      </c>
      <c r="C14" s="12"/>
      <c r="D14" s="13">
        <f>0.1*2.34*12</f>
        <v>2.8079999999999998</v>
      </c>
      <c r="E14" s="9"/>
    </row>
    <row r="15" spans="1:5" ht="18" customHeight="1" x14ac:dyDescent="0.35">
      <c r="A15" s="11"/>
      <c r="B15" s="9" t="s">
        <v>30</v>
      </c>
      <c r="C15" s="12"/>
      <c r="D15" s="13">
        <f>4.9639*2.34*12</f>
        <v>139.38631199999998</v>
      </c>
      <c r="E15" s="9"/>
    </row>
    <row r="16" spans="1:5" ht="18" customHeight="1" x14ac:dyDescent="0.35">
      <c r="A16" s="11"/>
      <c r="B16" s="9" t="s">
        <v>31</v>
      </c>
      <c r="C16" s="12"/>
      <c r="D16" s="13">
        <f>11.865*2.34*12</f>
        <v>333.16919999999999</v>
      </c>
      <c r="E16" s="9"/>
    </row>
    <row r="17" spans="1:5" ht="18" customHeight="1" x14ac:dyDescent="0.35">
      <c r="A17" s="11">
        <v>3</v>
      </c>
      <c r="B17" s="9" t="s">
        <v>21</v>
      </c>
      <c r="C17" s="14"/>
      <c r="D17" s="13">
        <f>(D11+D13+D15)*23.5%</f>
        <v>295.51999931999995</v>
      </c>
      <c r="E17" s="9"/>
    </row>
    <row r="18" spans="1:5" ht="18" customHeight="1" x14ac:dyDescent="0.35">
      <c r="A18" s="11"/>
      <c r="B18" s="7" t="s">
        <v>11</v>
      </c>
      <c r="C18" s="15"/>
      <c r="D18" s="10">
        <f>(56.7486*1.49*12)*19%/81%</f>
        <v>238.00783199999998</v>
      </c>
      <c r="E18" s="9"/>
    </row>
    <row r="19" spans="1:5" ht="18" customHeight="1" x14ac:dyDescent="0.35">
      <c r="A19" s="6" t="s">
        <v>13</v>
      </c>
      <c r="B19" s="7" t="s">
        <v>18</v>
      </c>
      <c r="C19" s="16">
        <v>2</v>
      </c>
      <c r="D19" s="17">
        <f>D20+D25</f>
        <v>234.78998399999995</v>
      </c>
      <c r="E19" s="9"/>
    </row>
    <row r="20" spans="1:5" ht="18" customHeight="1" x14ac:dyDescent="0.35">
      <c r="A20" s="6"/>
      <c r="B20" s="7" t="s">
        <v>27</v>
      </c>
      <c r="C20" s="16"/>
      <c r="D20" s="10">
        <f>D21+D22+D24</f>
        <v>208.29182399999996</v>
      </c>
      <c r="E20" s="9"/>
    </row>
    <row r="21" spans="1:5" ht="18" customHeight="1" x14ac:dyDescent="0.35">
      <c r="A21" s="11">
        <v>1</v>
      </c>
      <c r="B21" s="9" t="s">
        <v>19</v>
      </c>
      <c r="C21" s="15"/>
      <c r="D21" s="13">
        <f>2*2.34*2.34*12</f>
        <v>131.41439999999997</v>
      </c>
      <c r="E21" s="9"/>
    </row>
    <row r="22" spans="1:5" ht="18" customHeight="1" x14ac:dyDescent="0.35">
      <c r="A22" s="11">
        <v>2</v>
      </c>
      <c r="B22" s="9" t="s">
        <v>10</v>
      </c>
      <c r="C22" s="15"/>
      <c r="D22" s="13">
        <f>D23</f>
        <v>45.995039999999989</v>
      </c>
      <c r="E22" s="9"/>
    </row>
    <row r="23" spans="1:5" ht="18" customHeight="1" x14ac:dyDescent="0.35">
      <c r="A23" s="11"/>
      <c r="B23" s="9" t="s">
        <v>31</v>
      </c>
      <c r="C23" s="15"/>
      <c r="D23" s="13">
        <f>2*2.34*2.34*12*35%</f>
        <v>45.995039999999989</v>
      </c>
      <c r="E23" s="9"/>
    </row>
    <row r="24" spans="1:5" ht="18" customHeight="1" x14ac:dyDescent="0.35">
      <c r="A24" s="11">
        <v>3</v>
      </c>
      <c r="B24" s="9" t="s">
        <v>21</v>
      </c>
      <c r="C24" s="14"/>
      <c r="D24" s="13">
        <f>2*2.34*2.34*12*23.5%</f>
        <v>30.882383999999991</v>
      </c>
      <c r="E24" s="9"/>
    </row>
    <row r="25" spans="1:5" ht="18" customHeight="1" x14ac:dyDescent="0.35">
      <c r="A25" s="11"/>
      <c r="B25" s="7" t="s">
        <v>11</v>
      </c>
      <c r="C25" s="15"/>
      <c r="D25" s="10">
        <f>(6.318*1.49*12)*19%/81%</f>
        <v>26.498159999999995</v>
      </c>
      <c r="E25" s="9"/>
    </row>
    <row r="26" spans="1:5" ht="18" customHeight="1" x14ac:dyDescent="0.35">
      <c r="A26" s="6" t="s">
        <v>14</v>
      </c>
      <c r="B26" s="7" t="s">
        <v>22</v>
      </c>
      <c r="C26" s="7"/>
      <c r="D26" s="18">
        <f>D27+D29</f>
        <v>639</v>
      </c>
      <c r="E26" s="9"/>
    </row>
    <row r="27" spans="1:5" ht="18" customHeight="1" x14ac:dyDescent="0.35">
      <c r="A27" s="11">
        <v>1</v>
      </c>
      <c r="B27" s="9" t="s">
        <v>23</v>
      </c>
      <c r="C27" s="9"/>
      <c r="D27" s="19">
        <f>SUM(D28:D28)</f>
        <v>10</v>
      </c>
      <c r="E27" s="9"/>
    </row>
    <row r="28" spans="1:5" ht="18" customHeight="1" x14ac:dyDescent="0.35">
      <c r="A28" s="11"/>
      <c r="B28" s="9" t="s">
        <v>33</v>
      </c>
      <c r="C28" s="9"/>
      <c r="D28" s="9">
        <v>10</v>
      </c>
      <c r="E28" s="9"/>
    </row>
    <row r="29" spans="1:5" ht="18" customHeight="1" x14ac:dyDescent="0.35">
      <c r="A29" s="11">
        <v>2</v>
      </c>
      <c r="B29" s="9" t="s">
        <v>24</v>
      </c>
      <c r="C29" s="9"/>
      <c r="D29" s="19">
        <f>SUM(D30:D37)</f>
        <v>629</v>
      </c>
      <c r="E29" s="9"/>
    </row>
    <row r="30" spans="1:5" ht="18" customHeight="1" x14ac:dyDescent="0.35">
      <c r="A30" s="11"/>
      <c r="B30" s="9" t="s">
        <v>32</v>
      </c>
      <c r="C30" s="9"/>
      <c r="D30" s="9">
        <v>90</v>
      </c>
      <c r="E30" s="9"/>
    </row>
    <row r="31" spans="1:5" ht="18" customHeight="1" x14ac:dyDescent="0.35">
      <c r="A31" s="11"/>
      <c r="B31" s="9" t="s">
        <v>34</v>
      </c>
      <c r="C31" s="9"/>
      <c r="D31" s="9">
        <v>90</v>
      </c>
      <c r="E31" s="9"/>
    </row>
    <row r="32" spans="1:5" ht="18" customHeight="1" x14ac:dyDescent="0.35">
      <c r="A32" s="11"/>
      <c r="B32" s="9" t="s">
        <v>35</v>
      </c>
      <c r="C32" s="9"/>
      <c r="D32" s="9">
        <v>90</v>
      </c>
      <c r="E32" s="9"/>
    </row>
    <row r="33" spans="1:5" ht="18" customHeight="1" x14ac:dyDescent="0.35">
      <c r="A33" s="11"/>
      <c r="B33" s="9" t="s">
        <v>36</v>
      </c>
      <c r="C33" s="9"/>
      <c r="D33" s="9">
        <v>50</v>
      </c>
      <c r="E33" s="9"/>
    </row>
    <row r="34" spans="1:5" ht="18" customHeight="1" x14ac:dyDescent="0.35">
      <c r="A34" s="11"/>
      <c r="B34" s="9" t="s">
        <v>37</v>
      </c>
      <c r="C34" s="9"/>
      <c r="D34" s="9">
        <v>82</v>
      </c>
      <c r="E34" s="9"/>
    </row>
    <row r="35" spans="1:5" ht="18" customHeight="1" x14ac:dyDescent="0.35">
      <c r="A35" s="11"/>
      <c r="B35" s="9" t="s">
        <v>41</v>
      </c>
      <c r="C35" s="9"/>
      <c r="D35" s="9">
        <v>30</v>
      </c>
      <c r="E35" s="9"/>
    </row>
    <row r="36" spans="1:5" ht="18" customHeight="1" x14ac:dyDescent="0.35">
      <c r="A36" s="11"/>
      <c r="B36" s="9" t="s">
        <v>38</v>
      </c>
      <c r="C36" s="9"/>
      <c r="D36" s="9">
        <v>98</v>
      </c>
      <c r="E36" s="9"/>
    </row>
    <row r="37" spans="1:5" ht="18" customHeight="1" x14ac:dyDescent="0.35">
      <c r="A37" s="11"/>
      <c r="B37" s="9" t="s">
        <v>40</v>
      </c>
      <c r="C37" s="9"/>
      <c r="D37" s="9">
        <v>99</v>
      </c>
      <c r="E37" s="9"/>
    </row>
    <row r="39" spans="1:5" x14ac:dyDescent="0.35">
      <c r="B39" s="4"/>
      <c r="C39" s="5" t="s">
        <v>39</v>
      </c>
      <c r="D39" s="5"/>
      <c r="E39" s="5"/>
    </row>
    <row r="40" spans="1:5" ht="14.5" customHeight="1" x14ac:dyDescent="0.35">
      <c r="A40" s="3" t="s">
        <v>17</v>
      </c>
      <c r="B40" s="3"/>
      <c r="C40" s="3" t="s">
        <v>26</v>
      </c>
      <c r="D40" s="3"/>
      <c r="E40" s="3"/>
    </row>
  </sheetData>
  <mergeCells count="7">
    <mergeCell ref="C1:E1"/>
    <mergeCell ref="C2:E2"/>
    <mergeCell ref="A4:E4"/>
    <mergeCell ref="C39:E39"/>
    <mergeCell ref="C40:E40"/>
    <mergeCell ref="A5:E5"/>
    <mergeCell ref="A40:B4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2024-11-14T02:54:27Z</cp:lastPrinted>
  <dcterms:created xsi:type="dcterms:W3CDTF">2022-10-27T01:32:06Z</dcterms:created>
  <dcterms:modified xsi:type="dcterms:W3CDTF">2024-11-14T02:55:16Z</dcterms:modified>
</cp:coreProperties>
</file>